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Down1">'Лист1'!$A$8:$A$10</definedName>
    <definedName name="Down2">'Лист1'!$B$8:$B$10</definedName>
    <definedName name="Down3">'Лист1'!$C$8:$C$10</definedName>
    <definedName name="Down4">'Лист1'!$D$8:$D$10</definedName>
    <definedName name="First1">'Лист1'!$A$7</definedName>
    <definedName name="First2">'Лист1'!$B$7</definedName>
    <definedName name="First3">'Лист1'!$C$7</definedName>
    <definedName name="First4">'Лист1'!$D$7</definedName>
    <definedName name="Itog">'Лист1'!$F$17</definedName>
    <definedName name="Matrix">'Лист1'!$A$12:$E$16</definedName>
    <definedName name="Ogr1">'Лист1'!$E$7:$E$10</definedName>
    <definedName name="Ogr2">'Лист1'!$A$11:$D$11</definedName>
    <definedName name="Plan">'Лист1'!$A$7:$D$10</definedName>
    <definedName name="Posl1">'Лист1'!$A$10</definedName>
    <definedName name="Posl2">'Лист1'!$B$10</definedName>
    <definedName name="Posl3">'Лист1'!$C$10</definedName>
    <definedName name="Posl4">'Лист1'!$D$10</definedName>
    <definedName name="solver_adj" localSheetId="1" hidden="1">'Лист1'!$A$7:$D$10</definedName>
    <definedName name="solver_cvg" localSheetId="1" hidden="1">0.0001</definedName>
    <definedName name="solver_drv" localSheetId="1" hidden="1">1</definedName>
    <definedName name="solver_est" localSheetId="1" hidden="1">2</definedName>
    <definedName name="solver_itr" localSheetId="1" hidden="1">1000</definedName>
    <definedName name="solver_lhs1" localSheetId="1" hidden="1">'Лист1'!$A$7:$D$10</definedName>
    <definedName name="solver_lhs2" localSheetId="1" hidden="1">'Лист1'!$E$7:$E$10</definedName>
    <definedName name="solver_lhs3" localSheetId="1" hidden="1">'Лист1'!$A$11:$D$11</definedName>
    <definedName name="solver_lin" localSheetId="1" hidden="1">2</definedName>
    <definedName name="solver_neg" localSheetId="1" hidden="1">1</definedName>
    <definedName name="solver_num" localSheetId="1" hidden="1">3</definedName>
    <definedName name="solver_nwt" localSheetId="1" hidden="1">2</definedName>
    <definedName name="solver_opt" localSheetId="1" hidden="1">'Лист1'!$F$17</definedName>
    <definedName name="solver_pre" localSheetId="1" hidden="1">0.000001</definedName>
    <definedName name="solver_rel1" localSheetId="1" hidden="1">5</definedName>
    <definedName name="solver_rel2" localSheetId="1" hidden="1">2</definedName>
    <definedName name="solver_rel3" localSheetId="1" hidden="1">2</definedName>
    <definedName name="solver_rhs1" localSheetId="1" hidden="1">двоичное</definedName>
    <definedName name="solver_rhs2" localSheetId="1" hidden="1">1</definedName>
    <definedName name="solver_rhs3" localSheetId="1" hidden="1">1</definedName>
    <definedName name="solver_scl" localSheetId="1" hidden="1">0</definedName>
    <definedName name="solver_sho" localSheetId="1" hidden="1">2</definedName>
    <definedName name="solver_tim" localSheetId="1" hidden="1">300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tolb1">'Лист1'!$A$7:$A$10</definedName>
    <definedName name="Stolb2">'Лист1'!$B$7:$B$10</definedName>
    <definedName name="Stolb3">'Лист1'!$C$7:$C$10</definedName>
    <definedName name="Stolb4">'Лист1'!$D$7:$D$10</definedName>
    <definedName name="Strok1">'Лист1'!$A$7:$D$7</definedName>
    <definedName name="Strok2">'Лист1'!$A$8:$D$8</definedName>
    <definedName name="Strok3">'Лист1'!$A$9:$D$9</definedName>
    <definedName name="Strok4">'Лист1'!$A$10:$D$10</definedName>
    <definedName name="Top1">'Лист1'!$A$7:$A$9</definedName>
    <definedName name="Top2">'Лист1'!$B$7:$B$9</definedName>
    <definedName name="Top3">'Лист1'!$C$7:$C$9</definedName>
    <definedName name="Top4">'Лист1'!$D$7:$D$9</definedName>
    <definedName name="Vesa">'Лист1'!$A$1:$E$5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2531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6384" width="9.125" style="2" customWidth="1"/>
  </cols>
  <sheetData>
    <row r="1" spans="2:5" ht="12.75">
      <c r="B1" s="2">
        <v>7</v>
      </c>
      <c r="C1" s="2">
        <v>20</v>
      </c>
      <c r="D1" s="2">
        <v>21</v>
      </c>
      <c r="E1" s="2">
        <v>12</v>
      </c>
    </row>
    <row r="2" spans="1:5" ht="12.75">
      <c r="A2" s="2">
        <v>27</v>
      </c>
      <c r="C2" s="2">
        <v>16</v>
      </c>
      <c r="D2" s="2">
        <v>1</v>
      </c>
      <c r="E2" s="2">
        <v>30</v>
      </c>
    </row>
    <row r="3" spans="1:5" ht="12.75">
      <c r="A3" s="2">
        <v>43</v>
      </c>
      <c r="B3" s="2">
        <v>13</v>
      </c>
      <c r="D3" s="2">
        <v>35</v>
      </c>
      <c r="E3" s="2">
        <v>5</v>
      </c>
    </row>
    <row r="4" spans="1:5" ht="12.75">
      <c r="A4" s="2">
        <v>16</v>
      </c>
      <c r="B4" s="2">
        <v>16</v>
      </c>
      <c r="C4" s="2">
        <v>25</v>
      </c>
      <c r="E4" s="2">
        <v>18</v>
      </c>
    </row>
    <row r="5" spans="1:4" ht="12.75">
      <c r="A5" s="2">
        <v>30</v>
      </c>
      <c r="B5" s="2">
        <v>46</v>
      </c>
      <c r="C5" s="2">
        <v>27</v>
      </c>
      <c r="D5" s="2">
        <v>48</v>
      </c>
    </row>
    <row r="7" spans="1:5" ht="12.75">
      <c r="A7" s="2">
        <v>0.9999994999999999</v>
      </c>
      <c r="B7" s="2">
        <v>5.000000001254001E-07</v>
      </c>
      <c r="C7" s="2">
        <v>0</v>
      </c>
      <c r="D7" s="2">
        <v>0</v>
      </c>
      <c r="E7" s="2">
        <f>SUM(Strok1)</f>
        <v>1</v>
      </c>
    </row>
    <row r="8" spans="1:5" ht="12.75">
      <c r="A8" s="2">
        <v>0</v>
      </c>
      <c r="B8" s="2">
        <v>0</v>
      </c>
      <c r="C8" s="2">
        <v>1.0000005</v>
      </c>
      <c r="D8" s="2">
        <v>-5.000000001468673E-07</v>
      </c>
      <c r="E8" s="2">
        <f>SUM(Strok2)</f>
        <v>0.9999999999999999</v>
      </c>
    </row>
    <row r="9" spans="1:5" ht="12.75">
      <c r="A9" s="2">
        <v>0</v>
      </c>
      <c r="B9" s="2">
        <v>0.9999994999999998</v>
      </c>
      <c r="C9" s="2">
        <v>0</v>
      </c>
      <c r="D9" s="2">
        <v>0</v>
      </c>
      <c r="E9" s="2">
        <f>SUM(Strok3)</f>
        <v>0.9999994999999998</v>
      </c>
    </row>
    <row r="10" spans="1:5" ht="12.75">
      <c r="A10" s="2">
        <v>5.000000000525417E-07</v>
      </c>
      <c r="B10" s="2">
        <v>0</v>
      </c>
      <c r="C10" s="2">
        <v>-5.000000001830797E-07</v>
      </c>
      <c r="D10" s="2">
        <v>1</v>
      </c>
      <c r="E10" s="2">
        <f>SUM(Strok4)</f>
        <v>0.9999999999999999</v>
      </c>
    </row>
    <row r="11" spans="1:4" ht="12.75">
      <c r="A11" s="2">
        <f>SUM(Stolb1)</f>
        <v>1</v>
      </c>
      <c r="B11" s="2">
        <f>SUM(Stolb2)</f>
        <v>1</v>
      </c>
      <c r="C11" s="2">
        <f>SUM(Stolb3)</f>
        <v>0.9999999999999999</v>
      </c>
      <c r="D11" s="2">
        <f>SUM(Stolb4)</f>
        <v>0.9999994999999998</v>
      </c>
    </row>
    <row r="12" spans="1:5" ht="12.75">
      <c r="A12" s="1">
        <v>0</v>
      </c>
      <c r="B12" s="1">
        <f>First1</f>
        <v>0.9999994999999999</v>
      </c>
      <c r="C12" s="1">
        <f>First2</f>
        <v>5.000000001254001E-07</v>
      </c>
      <c r="D12" s="1">
        <f>First3</f>
        <v>0</v>
      </c>
      <c r="E12" s="1">
        <f>First4</f>
        <v>0</v>
      </c>
    </row>
    <row r="13" spans="1:5" ht="12.75">
      <c r="A13" s="1">
        <f>Posl1</f>
        <v>5.000000000525417E-07</v>
      </c>
      <c r="B13" s="1">
        <v>0</v>
      </c>
      <c r="C13" s="1">
        <f>SUMPRODUCT(Top1,Down2)</f>
        <v>0</v>
      </c>
      <c r="D13" s="1">
        <f>SUMPRODUCT(Top1,Down3)</f>
        <v>0.99999999999975</v>
      </c>
      <c r="E13" s="1">
        <f>SUMPRODUCT(Top1,Down4)</f>
        <v>-4.999997501468673E-07</v>
      </c>
    </row>
    <row r="14" spans="1:5" ht="12.75">
      <c r="A14" s="1">
        <f>Posl2</f>
        <v>0</v>
      </c>
      <c r="B14" s="1">
        <f>SUMPRODUCT(Top2,Down1)</f>
        <v>4.999997500525416E-07</v>
      </c>
      <c r="C14" s="1">
        <v>0</v>
      </c>
      <c r="D14" s="1">
        <f>SUMPRODUCT(Top2,Down3)</f>
        <v>4.999423206699839E-13</v>
      </c>
      <c r="E14" s="1">
        <f>SUMPRODUCT(Top2,Down4)</f>
        <v>0.9999994999997498</v>
      </c>
    </row>
    <row r="15" spans="1:5" ht="12.75">
      <c r="A15" s="1">
        <f>Posl3</f>
        <v>-5.000000001830797E-07</v>
      </c>
      <c r="B15" s="1">
        <f>SUMPRODUCT(Top3,Down1)</f>
        <v>0</v>
      </c>
      <c r="C15" s="1">
        <f>SUMPRODUCT(Top3,Down2)</f>
        <v>0.9999999999997499</v>
      </c>
      <c r="D15" s="1">
        <v>0</v>
      </c>
      <c r="E15" s="1">
        <f>SUMPRODUCT(Top3,Down4)</f>
        <v>0</v>
      </c>
    </row>
    <row r="16" spans="1:5" ht="12.75">
      <c r="A16" s="1">
        <f>Posl4</f>
        <v>1</v>
      </c>
      <c r="B16" s="1">
        <f>SUMPRODUCT(Top4,Down1)</f>
        <v>0</v>
      </c>
      <c r="C16" s="1">
        <f>SUMPRODUCT(Top4,Down2)</f>
        <v>-4.999997501468672E-07</v>
      </c>
      <c r="D16" s="1">
        <f>SUMPRODUCT(Top4,Down3)</f>
        <v>0</v>
      </c>
      <c r="E16" s="1">
        <v>0</v>
      </c>
    </row>
    <row r="17" ht="12.75">
      <c r="F17" s="2">
        <f>SUMPRODUCT(Vesa,Matrix)</f>
        <v>67.99998750002072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2009-11-01T08:26:06Z</dcterms:created>
  <dcterms:modified xsi:type="dcterms:W3CDTF">2013-12-24T09:05:48Z</dcterms:modified>
  <cp:category/>
  <cp:version/>
  <cp:contentType/>
  <cp:contentStatus/>
</cp:coreProperties>
</file>